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Tabelle1" sheetId="1" r:id="rId1"/>
    <sheet name="Tabelle2" sheetId="2" r:id="rId2"/>
    <sheet name="Tabelle3" sheetId="3" r:id="rId3"/>
  </sheets>
  <definedNames>
    <definedName name="Dauer">'Tabelle1'!$C$11</definedName>
    <definedName name="q">'Tabelle1'!$D$9</definedName>
  </definedNames>
  <calcPr fullCalcOnLoad="1"/>
</workbook>
</file>

<file path=xl/sharedStrings.xml><?xml version="1.0" encoding="utf-8"?>
<sst xmlns="http://schemas.openxmlformats.org/spreadsheetml/2006/main" count="20" uniqueCount="19">
  <si>
    <t>Investitionsrechnung</t>
  </si>
  <si>
    <t>Investitionsdaten</t>
  </si>
  <si>
    <t>Investitionsauszahlung</t>
  </si>
  <si>
    <t>Liquidationswert</t>
  </si>
  <si>
    <t>Kapitalkosten</t>
  </si>
  <si>
    <t>Zahlungsfluß der Investition</t>
  </si>
  <si>
    <t>Jahr</t>
  </si>
  <si>
    <t>Zahlung</t>
  </si>
  <si>
    <t>Abzinsungsfaktor</t>
  </si>
  <si>
    <t>Barwert</t>
  </si>
  <si>
    <t>Nettobarwert</t>
  </si>
  <si>
    <t>Interner Zinsfuß IRR</t>
  </si>
  <si>
    <t>Modifizierter interner Zinsfuß</t>
  </si>
  <si>
    <t>Zukunftswert</t>
  </si>
  <si>
    <t>Anlagedauer</t>
  </si>
  <si>
    <t>Jahre</t>
  </si>
  <si>
    <t>Aufzinsungsfaktor</t>
  </si>
  <si>
    <t>Summe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</si>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</sst>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9" fontId="3" fillId="3" borderId="0" xfId="17" applyFont="1" applyFill="1" applyAlignment="1">
      <alignment/>
    </xf>
    <xf numFmtId="9" fontId="3" fillId="3" borderId="0" xfId="0" applyNumberFormat="1" applyFont="1" applyFill="1" applyAlignment="1">
      <alignment/>
    </xf>
    <xf numFmtId="4" fontId="3" fillId="3" borderId="0" xfId="0" applyNumberFormat="1" applyFont="1" applyFill="1" applyAlignment="1">
      <alignment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5">
      <selection activeCell="A34" sqref="A34"/>
    </sheetView>
  </sheetViews>
  <sheetFormatPr defaultColWidth="11.421875" defaultRowHeight="12.75"/>
  <cols>
    <col min="2" max="2" width="14.7109375" style="0" customWidth="1"/>
    <col min="3" max="3" width="15.8515625" style="0" customWidth="1"/>
    <col min="4" max="4" width="15.28125" style="0" customWidth="1"/>
    <col min="5" max="5" width="15.8515625" style="0" customWidth="1"/>
  </cols>
  <sheetData>
    <row r="1" ht="15.75">
      <c r="A1" s="3" t="s">
        <v>0</v>
      </c>
    </row>
    <row r="3" ht="12.75">
      <c r="A3" s="2" t="s">
        <v>1</v>
      </c>
    </row>
    <row r="5" spans="1:3" ht="12.75">
      <c r="A5" t="s">
        <v>2</v>
      </c>
      <c r="C5" s="13">
        <v>100000</v>
      </c>
    </row>
    <row r="7" spans="1:3" ht="12.75">
      <c r="A7" t="s">
        <v>3</v>
      </c>
      <c r="C7" s="13">
        <v>0</v>
      </c>
    </row>
    <row r="9" spans="1:4" ht="12.75">
      <c r="A9" t="s">
        <v>4</v>
      </c>
      <c r="C9" s="14">
        <v>0.1</v>
      </c>
      <c r="D9" s="1">
        <f>1+C9</f>
        <v>1.1</v>
      </c>
    </row>
    <row r="10" spans="3:4" ht="12.75">
      <c r="C10" s="1"/>
      <c r="D10" s="1"/>
    </row>
    <row r="11" spans="1:4" ht="12.75">
      <c r="A11" t="s">
        <v>14</v>
      </c>
      <c r="C11" s="15">
        <v>5</v>
      </c>
      <c r="D11" s="1" t="s">
        <v>15</v>
      </c>
    </row>
    <row r="14" ht="12.75">
      <c r="A14" s="2" t="s">
        <v>5</v>
      </c>
    </row>
    <row r="16" spans="1:6" ht="12.75">
      <c r="A16" s="5" t="s">
        <v>6</v>
      </c>
      <c r="B16" s="5" t="s">
        <v>7</v>
      </c>
      <c r="C16" s="5" t="s">
        <v>8</v>
      </c>
      <c r="D16" s="5" t="s">
        <v>9</v>
      </c>
      <c r="E16" s="19" t="s">
        <v>16</v>
      </c>
      <c r="F16" s="19" t="s">
        <v>13</v>
      </c>
    </row>
    <row r="17" spans="1:6" ht="12.75">
      <c r="A17" s="5">
        <v>0</v>
      </c>
      <c r="B17" s="8">
        <f>-C5</f>
        <v>-100000</v>
      </c>
      <c r="C17" s="6">
        <f>1/q^A17</f>
        <v>1</v>
      </c>
      <c r="D17" s="10">
        <f>B17</f>
        <v>-100000</v>
      </c>
      <c r="E17" s="5" t="s">
        <v>18</v>
      </c>
      <c r="F17" s="5" t="s">
        <v>18</v>
      </c>
    </row>
    <row r="18" spans="1:6" ht="12.75">
      <c r="A18" s="5">
        <v>1</v>
      </c>
      <c r="B18" s="8">
        <v>30000</v>
      </c>
      <c r="C18" s="6">
        <f>1/q^A18</f>
        <v>0.9090909090909091</v>
      </c>
      <c r="D18" s="8">
        <f aca="true" t="shared" si="0" ref="D18:D27">B18</f>
        <v>30000</v>
      </c>
      <c r="E18" s="7">
        <f>q^(Dauer-A18)</f>
        <v>1.4641000000000004</v>
      </c>
      <c r="F18" s="8">
        <f>B18*E18</f>
        <v>43923.000000000015</v>
      </c>
    </row>
    <row r="19" spans="1:6" ht="12.75">
      <c r="A19" s="5">
        <v>2</v>
      </c>
      <c r="B19" s="8">
        <v>40000</v>
      </c>
      <c r="C19" s="6">
        <f>1/q^A19</f>
        <v>0.8264462809917354</v>
      </c>
      <c r="D19" s="8">
        <f t="shared" si="0"/>
        <v>40000</v>
      </c>
      <c r="E19" s="7">
        <f>q^(Dauer-A19)</f>
        <v>1.3310000000000004</v>
      </c>
      <c r="F19" s="8">
        <f aca="true" t="shared" si="1" ref="F19:F27">B19*E19</f>
        <v>53240.000000000015</v>
      </c>
    </row>
    <row r="20" spans="1:6" ht="12.75">
      <c r="A20" s="5">
        <v>3</v>
      </c>
      <c r="B20" s="8">
        <v>30000</v>
      </c>
      <c r="C20" s="6">
        <f>1/q^A20</f>
        <v>0.7513148009015775</v>
      </c>
      <c r="D20" s="8">
        <f t="shared" si="0"/>
        <v>30000</v>
      </c>
      <c r="E20" s="7">
        <f>q^(Dauer-A20)</f>
        <v>1.2100000000000002</v>
      </c>
      <c r="F20" s="8">
        <f t="shared" si="1"/>
        <v>36300.00000000001</v>
      </c>
    </row>
    <row r="21" spans="1:6" ht="12.75">
      <c r="A21" s="5">
        <v>4</v>
      </c>
      <c r="B21" s="8">
        <v>20000</v>
      </c>
      <c r="C21" s="6">
        <f>1/q^A21</f>
        <v>0.6830134553650705</v>
      </c>
      <c r="D21" s="8">
        <f t="shared" si="0"/>
        <v>20000</v>
      </c>
      <c r="E21" s="7">
        <f>q^(Dauer-A21)</f>
        <v>1.1</v>
      </c>
      <c r="F21" s="8">
        <f t="shared" si="1"/>
        <v>22000</v>
      </c>
    </row>
    <row r="22" spans="1:6" ht="12.75">
      <c r="A22" s="5">
        <v>5</v>
      </c>
      <c r="B22" s="8">
        <v>20000</v>
      </c>
      <c r="C22" s="6">
        <f>1/q^A22</f>
        <v>0.6209213230591549</v>
      </c>
      <c r="D22" s="8">
        <f t="shared" si="0"/>
        <v>20000</v>
      </c>
      <c r="E22" s="7">
        <f>q^(Dauer-A22)</f>
        <v>1</v>
      </c>
      <c r="F22" s="8">
        <f t="shared" si="1"/>
        <v>20000</v>
      </c>
    </row>
    <row r="23" spans="1:6" ht="12.75">
      <c r="A23" s="5">
        <v>6</v>
      </c>
      <c r="B23" s="8"/>
      <c r="C23" s="6">
        <f>1/q^A23</f>
        <v>0.5644739300537772</v>
      </c>
      <c r="D23" s="8">
        <f t="shared" si="0"/>
        <v>0</v>
      </c>
      <c r="E23" s="7">
        <f>q^(Dauer-A23)</f>
        <v>0.9090909090909091</v>
      </c>
      <c r="F23" s="8">
        <f t="shared" si="1"/>
        <v>0</v>
      </c>
    </row>
    <row r="24" spans="1:6" ht="12.75">
      <c r="A24" s="5">
        <v>7</v>
      </c>
      <c r="B24" s="8"/>
      <c r="C24" s="6">
        <f>1/q^A24</f>
        <v>0.5131581182307065</v>
      </c>
      <c r="D24" s="8">
        <f t="shared" si="0"/>
        <v>0</v>
      </c>
      <c r="E24" s="7">
        <f>q^(Dauer-A24)</f>
        <v>0.8264462809917354</v>
      </c>
      <c r="F24" s="8">
        <f t="shared" si="1"/>
        <v>0</v>
      </c>
    </row>
    <row r="25" spans="1:6" ht="12.75">
      <c r="A25" s="5">
        <v>8</v>
      </c>
      <c r="B25" s="8"/>
      <c r="C25" s="6">
        <f>1/q^A25</f>
        <v>0.46650738020973315</v>
      </c>
      <c r="D25" s="8">
        <f t="shared" si="0"/>
        <v>0</v>
      </c>
      <c r="E25" s="7">
        <f>q^(Dauer-A25)</f>
        <v>0.7513148009015775</v>
      </c>
      <c r="F25" s="8">
        <f t="shared" si="1"/>
        <v>0</v>
      </c>
    </row>
    <row r="26" spans="1:6" ht="12.75">
      <c r="A26" s="5">
        <v>9</v>
      </c>
      <c r="B26" s="8"/>
      <c r="C26" s="6">
        <f>1/q^A26</f>
        <v>0.42409761837248466</v>
      </c>
      <c r="D26" s="8">
        <f t="shared" si="0"/>
        <v>0</v>
      </c>
      <c r="E26" s="7">
        <f>q^(Dauer-A26)</f>
        <v>0.6830134553650705</v>
      </c>
      <c r="F26" s="8">
        <f t="shared" si="1"/>
        <v>0</v>
      </c>
    </row>
    <row r="27" spans="1:6" ht="12.75">
      <c r="A27" s="5">
        <v>10</v>
      </c>
      <c r="B27" s="8"/>
      <c r="C27" s="6">
        <f>1/q^A27</f>
        <v>0.3855432894295315</v>
      </c>
      <c r="D27" s="8">
        <f t="shared" si="0"/>
        <v>0</v>
      </c>
      <c r="E27" s="7">
        <f>q^(Dauer-A27)</f>
        <v>0.6209213230591549</v>
      </c>
      <c r="F27" s="8">
        <f t="shared" si="1"/>
        <v>0</v>
      </c>
    </row>
    <row r="28" spans="1:6" ht="12.75">
      <c r="A28" s="4" t="s">
        <v>17</v>
      </c>
      <c r="D28" s="11">
        <f>SUM(D17:D27)</f>
        <v>40000</v>
      </c>
      <c r="F28" s="9">
        <f>SUM(F18:F27)</f>
        <v>175463.00000000003</v>
      </c>
    </row>
    <row r="29" ht="12.75">
      <c r="D29" s="12"/>
    </row>
    <row r="30" spans="1:4" ht="12.75">
      <c r="A30" s="2" t="s">
        <v>10</v>
      </c>
      <c r="D30" s="18">
        <f>D28</f>
        <v>40000</v>
      </c>
    </row>
    <row r="32" spans="1:4" ht="12.75">
      <c r="A32" s="2" t="s">
        <v>11</v>
      </c>
      <c r="D32" s="17">
        <f>IRR(B17:B27)</f>
        <v>0.13804180529486856</v>
      </c>
    </row>
    <row r="34" spans="1:4" ht="12.75">
      <c r="A34" s="2" t="s">
        <v>12</v>
      </c>
      <c r="D34" s="16">
        <f>(F28/C5)^(1/Dauer)-1</f>
        <v>0.1190180970241339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Bodoconsult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Leisner</dc:creator>
  <cp:keywords/>
  <dc:description/>
  <cp:lastModifiedBy>Robert Leisner</cp:lastModifiedBy>
  <dcterms:created xsi:type="dcterms:W3CDTF">2006-03-11T20:48:09Z</dcterms:created>
  <dcterms:modified xsi:type="dcterms:W3CDTF">2006-03-11T21:12:21Z</dcterms:modified>
  <cp:category/>
  <cp:version/>
  <cp:contentType/>
  <cp:contentStatus/>
</cp:coreProperties>
</file>